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mscorpion-my.sharepoint.com/personal/percyg_scorpionmfg_com/Documents/Desktop/SCORPION PRODUCTS/PNEUMAX -Pneumatic Products/POWER CLAMPS/"/>
    </mc:Choice>
  </mc:AlternateContent>
  <xr:revisionPtr revIDLastSave="19" documentId="11_8AF38E4748173E8D2E2C92B85C36183346946C5B" xr6:coauthVersionLast="47" xr6:coauthVersionMax="47" xr10:uidLastSave="{85AA0DED-CAEB-4FC9-83D2-F51829B7E989}"/>
  <workbookProtection workbookPassword="8CE7" lockStructure="1" lockWindows="1"/>
  <bookViews>
    <workbookView xWindow="-108" yWindow="-108" windowWidth="23256" windowHeight="12576" tabRatio="500" xr2:uid="{00000000-000D-0000-FFFF-FFFF00000000}"/>
  </bookViews>
  <sheets>
    <sheet name="APPLICATION_TOOL" sheetId="1" r:id="rId1"/>
  </sheets>
  <definedNames>
    <definedName name="_xlnm.Print_Area" localSheetId="0">APPLICATION_TOOL!$A$1:$P$34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4" i="1" l="1"/>
  <c r="O22" i="1"/>
  <c r="M18" i="1"/>
  <c r="J28" i="1"/>
  <c r="E32" i="1"/>
  <c r="E31" i="1"/>
  <c r="S16" i="1"/>
  <c r="S17" i="1"/>
  <c r="G25" i="1"/>
  <c r="J29" i="1"/>
  <c r="S18" i="1"/>
  <c r="S19" i="1"/>
  <c r="E30" i="1"/>
  <c r="E29" i="1"/>
  <c r="E28" i="1"/>
  <c r="S2" i="1"/>
  <c r="S3" i="1"/>
  <c r="S4" i="1"/>
  <c r="S5" i="1"/>
  <c r="S8" i="1"/>
  <c r="S9" i="1"/>
  <c r="S10" i="1"/>
  <c r="S11" i="1"/>
  <c r="E27" i="1"/>
</calcChain>
</file>

<file path=xl/sharedStrings.xml><?xml version="1.0" encoding="utf-8"?>
<sst xmlns="http://schemas.openxmlformats.org/spreadsheetml/2006/main" count="30" uniqueCount="27">
  <si>
    <t>DISTANCE</t>
  </si>
  <si>
    <t>L (mm)</t>
  </si>
  <si>
    <t>O (mm)</t>
  </si>
  <si>
    <t>A (mm)</t>
  </si>
  <si>
    <t>Select the size</t>
  </si>
  <si>
    <t>Size Ø40</t>
  </si>
  <si>
    <t>Size Ø50</t>
  </si>
  <si>
    <t>Size Ø63</t>
  </si>
  <si>
    <t>Size Ø80</t>
  </si>
  <si>
    <t>Max offset - Admissible load area - Max length</t>
  </si>
  <si>
    <t>Clamping moment (at 5 bar)</t>
  </si>
  <si>
    <t>Holding moment</t>
  </si>
  <si>
    <t>Holding Moment</t>
  </si>
  <si>
    <t>Flow Valve</t>
  </si>
  <si>
    <t>CG = Centre of gravity</t>
  </si>
  <si>
    <t>PP = Pivot point</t>
  </si>
  <si>
    <t>O = Max offset (mm)</t>
  </si>
  <si>
    <t>A = Admissible load area (mm)</t>
  </si>
  <si>
    <t>L = Max length (mm)</t>
  </si>
  <si>
    <t>(mm)</t>
  </si>
  <si>
    <t>clamping moment</t>
  </si>
  <si>
    <t>Tool weight</t>
  </si>
  <si>
    <t>max length</t>
  </si>
  <si>
    <t>CG (mm)</t>
  </si>
  <si>
    <t>Load (Kg)*</t>
  </si>
  <si>
    <t>Cycle time for 135° opening angle</t>
  </si>
  <si>
    <t>Fill in with application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</si>
</sst>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</font>
    <font>
      <sz val="12"/>
      <color theme="0"/>
      <name val="Calibri"/>
    </font>
    <font>
      <sz val="10"/>
      <color theme="1"/>
      <name val="Calibri"/>
    </font>
    <font>
      <sz val="10"/>
      <color theme="0"/>
      <name val="Calibri"/>
    </font>
    <font>
      <sz val="14"/>
      <color theme="0"/>
      <name val="Calibri"/>
    </font>
    <font>
      <sz val="13"/>
      <color theme="1"/>
      <name val="Calibri"/>
    </font>
    <font>
      <sz val="14"/>
      <color theme="1"/>
      <name val="Calibri"/>
    </font>
    <font>
      <sz val="12"/>
      <color rgb="FFA6CD70"/>
      <name val="Calibri"/>
    </font>
    <font>
      <sz val="11"/>
      <color theme="1"/>
      <name val="Calibri"/>
    </font>
    <font>
      <sz val="16"/>
      <color theme="0"/>
      <name val="Calibri"/>
    </font>
    <font>
      <sz val="16"/>
      <color rgb="FFA6CD7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A6CD7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ck">
        <color rgb="FFA6CD70"/>
      </left>
      <right/>
      <top style="thick">
        <color rgb="FFA6CD70"/>
      </top>
      <bottom/>
      <diagonal/>
    </border>
    <border>
      <left/>
      <right/>
      <top style="thick">
        <color rgb="FFA6CD70"/>
      </top>
      <bottom/>
      <diagonal/>
    </border>
    <border>
      <left/>
      <right style="thick">
        <color rgb="FFA6CD70"/>
      </right>
      <top style="thick">
        <color rgb="FFA6CD70"/>
      </top>
      <bottom/>
      <diagonal/>
    </border>
    <border>
      <left style="thick">
        <color rgb="FFA6CD70"/>
      </left>
      <right style="thin">
        <color rgb="FF636463"/>
      </right>
      <top/>
      <bottom style="thin">
        <color rgb="FF636463"/>
      </bottom>
      <diagonal/>
    </border>
    <border>
      <left style="thick">
        <color rgb="FFA6CD70"/>
      </left>
      <right style="thin">
        <color rgb="FF636463"/>
      </right>
      <top style="thin">
        <color rgb="FF636463"/>
      </top>
      <bottom style="thin">
        <color rgb="FF636463"/>
      </bottom>
      <diagonal/>
    </border>
    <border>
      <left style="thin">
        <color rgb="FF636463"/>
      </left>
      <right style="thin">
        <color rgb="FF636463"/>
      </right>
      <top style="thin">
        <color rgb="FF636463"/>
      </top>
      <bottom style="thin">
        <color rgb="FF636463"/>
      </bottom>
      <diagonal/>
    </border>
    <border>
      <left style="thin">
        <color rgb="FF636463"/>
      </left>
      <right style="thick">
        <color rgb="FFA6CD70"/>
      </right>
      <top style="thin">
        <color rgb="FF636463"/>
      </top>
      <bottom style="thin">
        <color rgb="FF636463"/>
      </bottom>
      <diagonal/>
    </border>
    <border>
      <left style="thick">
        <color rgb="FFA6CD70"/>
      </left>
      <right style="thin">
        <color rgb="FF636463"/>
      </right>
      <top style="thin">
        <color rgb="FF636463"/>
      </top>
      <bottom style="thick">
        <color rgb="FFA6CD70"/>
      </bottom>
      <diagonal/>
    </border>
    <border>
      <left style="thin">
        <color rgb="FF636463"/>
      </left>
      <right style="thin">
        <color rgb="FF636463"/>
      </right>
      <top style="thin">
        <color rgb="FF636463"/>
      </top>
      <bottom style="thick">
        <color rgb="FFA6CD70"/>
      </bottom>
      <diagonal/>
    </border>
    <border>
      <left style="thin">
        <color rgb="FF636463"/>
      </left>
      <right style="thick">
        <color rgb="FFA6CD70"/>
      </right>
      <top style="thin">
        <color rgb="FF636463"/>
      </top>
      <bottom style="thick">
        <color rgb="FFA6CD70"/>
      </bottom>
      <diagonal/>
    </border>
    <border>
      <left style="thick">
        <color rgb="FFA6CD70"/>
      </left>
      <right/>
      <top style="thick">
        <color rgb="FFA6CD70"/>
      </top>
      <bottom style="thick">
        <color rgb="FFA6CD70"/>
      </bottom>
      <diagonal/>
    </border>
    <border>
      <left/>
      <right style="thick">
        <color rgb="FFA6CD70"/>
      </right>
      <top style="thick">
        <color rgb="FFA6CD70"/>
      </top>
      <bottom style="thick">
        <color rgb="FFA6CD70"/>
      </bottom>
      <diagonal/>
    </border>
    <border>
      <left style="thin">
        <color rgb="FF636463"/>
      </left>
      <right style="thick">
        <color rgb="FFA6CD70"/>
      </right>
      <top style="thick">
        <color rgb="FFA6CD70"/>
      </top>
      <bottom style="thin">
        <color rgb="FF636463"/>
      </bottom>
      <diagonal/>
    </border>
    <border>
      <left style="thin">
        <color rgb="FF636463"/>
      </left>
      <right style="thin">
        <color rgb="FF636463"/>
      </right>
      <top/>
      <bottom style="thin">
        <color rgb="FF636463"/>
      </bottom>
      <diagonal/>
    </border>
    <border>
      <left style="thin">
        <color rgb="FF636463"/>
      </left>
      <right style="thick">
        <color rgb="FFA6CD70"/>
      </right>
      <top/>
      <bottom style="thin">
        <color rgb="FF636463"/>
      </bottom>
      <diagonal/>
    </border>
    <border>
      <left style="thick">
        <color rgb="FFA6CD70"/>
      </left>
      <right/>
      <top style="thick">
        <color rgb="FFA6CD70"/>
      </top>
      <bottom style="thin">
        <color rgb="FF636463"/>
      </bottom>
      <diagonal/>
    </border>
    <border>
      <left/>
      <right/>
      <top style="thick">
        <color rgb="FFA6CD70"/>
      </top>
      <bottom style="thin">
        <color rgb="FF636463"/>
      </bottom>
      <diagonal/>
    </border>
    <border>
      <left/>
      <right style="thick">
        <color rgb="FFA6CD70"/>
      </right>
      <top style="thick">
        <color rgb="FFA6CD70"/>
      </top>
      <bottom style="thin">
        <color rgb="FF636463"/>
      </bottom>
      <diagonal/>
    </border>
    <border>
      <left style="thick">
        <color rgb="FFA6CD70"/>
      </left>
      <right/>
      <top style="thin">
        <color rgb="FF636463"/>
      </top>
      <bottom style="thick">
        <color rgb="FFA6CD70"/>
      </bottom>
      <diagonal/>
    </border>
    <border>
      <left/>
      <right/>
      <top style="thin">
        <color rgb="FF636463"/>
      </top>
      <bottom style="thick">
        <color rgb="FFA6CD70"/>
      </bottom>
      <diagonal/>
    </border>
    <border>
      <left/>
      <right style="thick">
        <color rgb="FFA6CD70"/>
      </right>
      <top style="thin">
        <color rgb="FF636463"/>
      </top>
      <bottom style="thick">
        <color rgb="FFA6CD70"/>
      </bottom>
      <diagonal/>
    </border>
    <border>
      <left/>
      <right/>
      <top style="thick">
        <color rgb="FFA6CD70"/>
      </top>
      <bottom style="thick">
        <color rgb="FFA6CD70"/>
      </bottom>
      <diagonal/>
    </border>
    <border>
      <left style="thick">
        <color rgb="FFA6CD70"/>
      </left>
      <right/>
      <top/>
      <bottom style="thick">
        <color rgb="FFA6CD70"/>
      </bottom>
      <diagonal/>
    </border>
    <border>
      <left/>
      <right/>
      <top/>
      <bottom style="thick">
        <color rgb="FFA6CD70"/>
      </bottom>
      <diagonal/>
    </border>
    <border>
      <left/>
      <right style="thick">
        <color rgb="FFA6CD70"/>
      </right>
      <top/>
      <bottom style="thick">
        <color rgb="FFA6CD70"/>
      </bottom>
      <diagonal/>
    </border>
    <border>
      <left style="thin">
        <color rgb="FF63646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636463"/>
      </right>
      <top style="thin">
        <color auto="1"/>
      </top>
      <bottom style="thin">
        <color auto="1"/>
      </bottom>
      <diagonal/>
    </border>
    <border>
      <left style="thin">
        <color rgb="FF636463"/>
      </left>
      <right style="thin">
        <color auto="1"/>
      </right>
      <top style="thin">
        <color auto="1"/>
      </top>
      <bottom style="thick">
        <color rgb="FFA6CD70"/>
      </bottom>
      <diagonal/>
    </border>
    <border>
      <left style="thin">
        <color auto="1"/>
      </left>
      <right style="thin">
        <color rgb="FF636463"/>
      </right>
      <top style="thin">
        <color auto="1"/>
      </top>
      <bottom style="thick">
        <color rgb="FFA6CD70"/>
      </bottom>
      <diagonal/>
    </border>
    <border>
      <left style="thick">
        <color rgb="FFA6CD70"/>
      </left>
      <right style="thin">
        <color auto="1"/>
      </right>
      <top style="thick">
        <color rgb="FFA6CD70"/>
      </top>
      <bottom style="thin">
        <color rgb="FF636463"/>
      </bottom>
      <diagonal/>
    </border>
    <border>
      <left style="thin">
        <color auto="1"/>
      </left>
      <right style="thin">
        <color auto="1"/>
      </right>
      <top style="thick">
        <color rgb="FFA6CD70"/>
      </top>
      <bottom/>
      <diagonal/>
    </border>
    <border>
      <left style="thin">
        <color auto="1"/>
      </left>
      <right style="thin">
        <color rgb="FF636463"/>
      </right>
      <top style="thick">
        <color rgb="FFA6CD70"/>
      </top>
      <bottom/>
      <diagonal/>
    </border>
  </borders>
  <cellStyleXfs count="10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9">
    <xf numFmtId="0" fontId="0" fillId="0" borderId="0" xfId="0"/>
    <xf numFmtId="0" fontId="4" fillId="0" borderId="0" xfId="0" applyFont="1"/>
    <xf numFmtId="0" fontId="5" fillId="3" borderId="0" xfId="0" applyFont="1" applyFill="1"/>
    <xf numFmtId="0" fontId="4" fillId="2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10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top" wrapText="1"/>
      <protection hidden="1"/>
    </xf>
    <xf numFmtId="0" fontId="6" fillId="0" borderId="0" xfId="0" applyFont="1" applyProtection="1">
      <protection hidden="1"/>
    </xf>
    <xf numFmtId="0" fontId="5" fillId="0" borderId="0" xfId="0" applyFont="1"/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3" borderId="0" xfId="0" applyFont="1" applyFill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7" fillId="3" borderId="0" xfId="0" applyFont="1" applyFill="1" applyProtection="1">
      <protection hidden="1"/>
    </xf>
    <xf numFmtId="0" fontId="4" fillId="0" borderId="0" xfId="0" applyFont="1" applyAlignment="1">
      <alignment horizontal="left"/>
    </xf>
    <xf numFmtId="0" fontId="4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top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8" fillId="2" borderId="13" xfId="0" applyFont="1" applyFill="1" applyBorder="1" applyAlignment="1" applyProtection="1">
      <alignment horizontal="center" vertical="center"/>
      <protection hidden="1"/>
    </xf>
    <xf numFmtId="0" fontId="8" fillId="2" borderId="30" xfId="0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13" fillId="2" borderId="1" xfId="0" applyFont="1" applyFill="1" applyBorder="1" applyAlignment="1" applyProtection="1">
      <alignment horizontal="center" vertical="center"/>
      <protection hidden="1"/>
    </xf>
    <xf numFmtId="0" fontId="13" fillId="2" borderId="3" xfId="0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locked="0" hidden="1"/>
    </xf>
    <xf numFmtId="0" fontId="14" fillId="0" borderId="12" xfId="0" applyFont="1" applyBorder="1" applyAlignment="1" applyProtection="1">
      <alignment horizontal="center" vertical="center"/>
      <protection locked="0" hidden="1"/>
    </xf>
    <xf numFmtId="0" fontId="8" fillId="2" borderId="31" xfId="0" applyFont="1" applyFill="1" applyBorder="1" applyAlignment="1" applyProtection="1">
      <alignment horizontal="center" vertical="center"/>
      <protection hidden="1"/>
    </xf>
    <xf numFmtId="0" fontId="8" fillId="2" borderId="32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8" fillId="2" borderId="11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center" vertical="center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10" fillId="0" borderId="23" xfId="0" applyFont="1" applyBorder="1" applyAlignment="1" applyProtection="1">
      <alignment horizontal="center" vertical="center"/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locked="0" hidden="1"/>
    </xf>
    <xf numFmtId="0" fontId="10" fillId="0" borderId="27" xfId="0" applyFont="1" applyBorder="1" applyAlignment="1" applyProtection="1">
      <alignment horizontal="center" vertical="center"/>
      <protection locked="0" hidden="1"/>
    </xf>
    <xf numFmtId="0" fontId="10" fillId="0" borderId="28" xfId="0" applyFont="1" applyBorder="1" applyAlignment="1" applyProtection="1">
      <alignment horizontal="center" vertical="center"/>
      <protection locked="0" hidden="1"/>
    </xf>
    <xf numFmtId="0" fontId="10" fillId="0" borderId="29" xfId="0" applyFont="1" applyBorder="1" applyAlignment="1" applyProtection="1">
      <alignment horizontal="center" vertical="center"/>
      <protection locked="0" hidden="1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</cellXfs>
  <cellStyles count="10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Normal" xfId="0" builtinId="0"/>
  </cellStyles>
  <dxfs count="2">
    <dxf>
      <font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lor rgb="FFA6CD70"/>
      </font>
      <fill>
        <patternFill patternType="none">
          <fgColor indexed="64"/>
          <bgColor auto="1"/>
        </patternFill>
      </fill>
    </dxf>
  </dxfs>
  <tableStyles count="0" defaultTableStyle="TableStyleMedium9" defaultPivotStyle="PivotStyleMedium4"/>
  <colors>
    <mruColors>
      <color rgb="FF6364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57722</xdr:colOff>
      <xdr:row>0</xdr:row>
      <xdr:rowOff>103905</xdr:rowOff>
    </xdr:from>
    <xdr:to>
      <xdr:col>13</xdr:col>
      <xdr:colOff>1561655</xdr:colOff>
      <xdr:row>25</xdr:row>
      <xdr:rowOff>23086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5086" y="103905"/>
          <a:ext cx="5510205" cy="6615545"/>
        </a:xfrm>
        <a:prstGeom prst="rect">
          <a:avLst/>
        </a:prstGeom>
      </xdr:spPr>
    </xdr:pic>
    <xdr:clientData/>
  </xdr:twoCellAnchor>
  <xdr:absoluteAnchor>
    <xdr:pos x="447040" y="0"/>
    <xdr:ext cx="2570480" cy="2504028"/>
    <xdr:pic>
      <xdr:nvPicPr>
        <xdr:cNvPr id="19" name="Immag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040" y="0"/>
          <a:ext cx="2570480" cy="2504028"/>
        </a:xfrm>
        <a:prstGeom prst="rect">
          <a:avLst/>
        </a:prstGeom>
      </xdr:spPr>
    </xdr:pic>
    <xdr:clientData/>
  </xdr:absoluteAnchor>
  <xdr:oneCellAnchor>
    <xdr:from>
      <xdr:col>3</xdr:col>
      <xdr:colOff>418254</xdr:colOff>
      <xdr:row>2</xdr:row>
      <xdr:rowOff>33867</xdr:rowOff>
    </xdr:from>
    <xdr:ext cx="4417906" cy="1083733"/>
    <xdr:sp macro="" textlink="">
      <xdr:nvSpPr>
        <xdr:cNvPr id="20" name="CasellaDiTes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120814" y="419947"/>
          <a:ext cx="4417906" cy="10837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it-IT" sz="3200" b="0" i="0">
              <a:solidFill>
                <a:schemeClr val="bg1"/>
              </a:solidFill>
              <a:latin typeface="Calibri"/>
              <a:cs typeface="Calibri"/>
            </a:rPr>
            <a:t>Worksheet for correct </a:t>
          </a:r>
        </a:p>
        <a:p>
          <a:r>
            <a:rPr lang="it-IT" sz="3200" b="0" i="0">
              <a:solidFill>
                <a:schemeClr val="bg1"/>
              </a:solidFill>
              <a:latin typeface="Calibri"/>
              <a:cs typeface="Calibri"/>
            </a:rPr>
            <a:t>clamp sizing</a:t>
          </a:r>
        </a:p>
      </xdr:txBody>
    </xdr:sp>
    <xdr:clientData/>
  </xdr:oneCellAnchor>
  <xdr:twoCellAnchor editAs="oneCell">
    <xdr:from>
      <xdr:col>1</xdr:col>
      <xdr:colOff>12700</xdr:colOff>
      <xdr:row>35</xdr:row>
      <xdr:rowOff>203199</xdr:rowOff>
    </xdr:from>
    <xdr:to>
      <xdr:col>12</xdr:col>
      <xdr:colOff>1312718</xdr:colOff>
      <xdr:row>81</xdr:row>
      <xdr:rowOff>170245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9664699"/>
          <a:ext cx="11544300" cy="8987509"/>
        </a:xfrm>
        <a:prstGeom prst="rect">
          <a:avLst/>
        </a:prstGeom>
      </xdr:spPr>
    </xdr:pic>
    <xdr:clientData/>
  </xdr:twoCellAnchor>
  <xdr:twoCellAnchor>
    <xdr:from>
      <xdr:col>5</xdr:col>
      <xdr:colOff>452196</xdr:colOff>
      <xdr:row>12</xdr:row>
      <xdr:rowOff>525846</xdr:rowOff>
    </xdr:from>
    <xdr:to>
      <xdr:col>5</xdr:col>
      <xdr:colOff>744169</xdr:colOff>
      <xdr:row>17</xdr:row>
      <xdr:rowOff>249321</xdr:rowOff>
    </xdr:to>
    <xdr:grpSp>
      <xdr:nvGrpSpPr>
        <xdr:cNvPr id="10" name="Grupp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5472850" y="2918668"/>
          <a:ext cx="291973" cy="1567943"/>
          <a:chOff x="4829463" y="2848195"/>
          <a:chExt cx="291973" cy="1506379"/>
        </a:xfrm>
      </xdr:grpSpPr>
      <xdr:pic>
        <xdr:nvPicPr>
          <xdr:cNvPr id="2" name="Immagin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879798" y="3852166"/>
            <a:ext cx="199771" cy="199771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874719" y="4154803"/>
            <a:ext cx="199771" cy="199771"/>
          </a:xfrm>
          <a:prstGeom prst="rect">
            <a:avLst/>
          </a:prstGeom>
        </xdr:spPr>
      </xdr:pic>
      <xdr:pic>
        <xdr:nvPicPr>
          <xdr:cNvPr id="5" name="Immagin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874719" y="3539982"/>
            <a:ext cx="199771" cy="199771"/>
          </a:xfrm>
          <a:prstGeom prst="rect">
            <a:avLst/>
          </a:prstGeom>
        </xdr:spPr>
      </xdr:pic>
      <xdr:pic>
        <xdr:nvPicPr>
          <xdr:cNvPr id="11" name="Immagin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4829463" y="2848195"/>
            <a:ext cx="291973" cy="291973"/>
          </a:xfrm>
          <a:prstGeom prst="rect">
            <a:avLst/>
          </a:prstGeom>
        </xdr:spPr>
      </xdr:pic>
      <xdr:pic>
        <xdr:nvPicPr>
          <xdr:cNvPr id="9" name="Immagin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4864100" y="3211118"/>
            <a:ext cx="230505" cy="23050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438574</xdr:colOff>
      <xdr:row>8</xdr:row>
      <xdr:rowOff>182880</xdr:rowOff>
    </xdr:from>
    <xdr:ext cx="4417906" cy="558800"/>
    <xdr:sp macro="" textlink="">
      <xdr:nvSpPr>
        <xdr:cNvPr id="15" name="CasellaDiTes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141134" y="1727200"/>
          <a:ext cx="4417906" cy="55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it-IT" sz="2400" b="0" i="0">
              <a:solidFill>
                <a:schemeClr val="bg1"/>
              </a:solidFill>
              <a:latin typeface="Calibri"/>
              <a:cs typeface="Calibri"/>
            </a:rPr>
            <a:t>C-Series and K-Series</a:t>
          </a:r>
        </a:p>
      </xdr:txBody>
    </xdr:sp>
    <xdr:clientData/>
  </xdr:oneCellAnchor>
  <xdr:absoluteAnchor>
    <xdr:pos x="447040" y="5378326"/>
    <xdr:ext cx="6949440" cy="520646"/>
    <xdr:sp macro="" textlink="">
      <xdr:nvSpPr>
        <xdr:cNvPr id="12" name="CasellaDiTes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47040" y="5378326"/>
          <a:ext cx="6949440" cy="5206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algn="l"/>
          <a:r>
            <a:rPr lang="it-IT" sz="1050" b="1">
              <a:latin typeface="Calibri"/>
              <a:cs typeface="Calibri"/>
            </a:rPr>
            <a:t>This tool is not meant to be a validation of the application. </a:t>
          </a:r>
          <a:endParaRPr lang="it-IT" sz="1050">
            <a:latin typeface="Calibri"/>
            <a:cs typeface="Calibri"/>
          </a:endParaRPr>
        </a:p>
        <a:p>
          <a:pPr algn="l"/>
          <a:r>
            <a:rPr lang="it-IT" sz="1000">
              <a:latin typeface="Calibri"/>
              <a:cs typeface="Calibri"/>
            </a:rPr>
            <a:t>For any validation please contact Pneumax technical department.</a:t>
          </a:r>
        </a:p>
      </xdr:txBody>
    </xdr:sp>
    <xdr:clientData/>
  </xdr:absoluteAnchor>
  <xdr:absoluteAnchor>
    <xdr:pos x="457200" y="4961764"/>
    <xdr:ext cx="6928674" cy="687481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457200" y="4961764"/>
          <a:ext cx="6928674" cy="68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Disclaimer: </a:t>
          </a:r>
          <a:r>
            <a:rPr lang="it-IT"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Material thickness compensation values and relative clamping force performance are available upon request: please get in touch with our technical representatives – </a:t>
          </a:r>
          <a:r>
            <a:rPr lang="it-IT" sz="10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automotive@pneumaxspa.com</a:t>
          </a:r>
          <a:r>
            <a:rPr lang="it-IT"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.</a:t>
          </a:r>
        </a:p>
      </xdr:txBody>
    </xdr:sp>
    <xdr:clientData/>
  </xdr:absoluteAnchor>
  <xdr:oneCellAnchor>
    <xdr:from>
      <xdr:col>5</xdr:col>
      <xdr:colOff>830841</xdr:colOff>
      <xdr:row>29</xdr:row>
      <xdr:rowOff>101571</xdr:rowOff>
    </xdr:from>
    <xdr:ext cx="4886960" cy="812354"/>
    <xdr:sp macro="" textlink="">
      <xdr:nvSpPr>
        <xdr:cNvPr id="18" name="CasellaDiTes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863364" y="7733440"/>
          <a:ext cx="4886960" cy="8123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it-IT" sz="1000">
              <a:latin typeface="Calibri"/>
              <a:cs typeface="Calibri"/>
            </a:rPr>
            <a:t>The above data are meant for correct working conditions of the clamp – with the same performance level during its life time. </a:t>
          </a:r>
        </a:p>
        <a:p>
          <a:r>
            <a:rPr lang="it-IT" sz="1000">
              <a:latin typeface="Calibri"/>
              <a:cs typeface="Calibri"/>
            </a:rPr>
            <a:t>For applications which exceed the above data, please contact our technical representatives.</a:t>
          </a:r>
        </a:p>
      </xdr:txBody>
    </xdr:sp>
    <xdr:clientData/>
  </xdr:oneCellAnchor>
  <xdr:absoluteAnchor>
    <xdr:pos x="5206999" y="6846454"/>
    <xdr:ext cx="2493819" cy="265546"/>
    <xdr:sp macro="" textlink="">
      <xdr:nvSpPr>
        <xdr:cNvPr id="17" name="CasellaDiTes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206999" y="6846454"/>
          <a:ext cx="2493819" cy="265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algn="l"/>
          <a:endParaRPr lang="it-IT" sz="1100">
            <a:latin typeface="Calibri"/>
            <a:cs typeface="Calibri"/>
          </a:endParaRPr>
        </a:p>
      </xdr:txBody>
    </xdr:sp>
    <xdr:clientData/>
  </xdr:absoluteAnchor>
  <xdr:absoluteAnchor>
    <xdr:pos x="450273" y="2459181"/>
    <xdr:ext cx="1604818" cy="242454"/>
    <xdr:sp macro="" textlink="">
      <xdr:nvSpPr>
        <xdr:cNvPr id="26" name="CasellaDiTes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50273" y="2459181"/>
          <a:ext cx="1604818" cy="242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algn="l"/>
          <a:r>
            <a:rPr lang="it-IT" sz="1100">
              <a:latin typeface="Calibri"/>
              <a:cs typeface="Calibri"/>
            </a:rPr>
            <a:t>Rev. 00 09/2015</a:t>
          </a:r>
        </a:p>
      </xdr:txBody>
    </xdr:sp>
    <xdr:clientData/>
  </xdr:absoluteAnchor>
  <xdr:oneCellAnchor>
    <xdr:from>
      <xdr:col>1</xdr:col>
      <xdr:colOff>1877</xdr:colOff>
      <xdr:row>32</xdr:row>
      <xdr:rowOff>80790</xdr:rowOff>
    </xdr:from>
    <xdr:ext cx="4886960" cy="370238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441036" y="8638454"/>
          <a:ext cx="4886960" cy="3702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it-IT" sz="1000">
              <a:latin typeface="Calibri"/>
              <a:cs typeface="Calibri"/>
            </a:rPr>
            <a:t>*Load including the clamping arm weight.</a:t>
          </a:r>
        </a:p>
      </xdr:txBody>
    </xdr:sp>
    <xdr:clientData/>
  </xdr:oneCellAnchor>
  <xdr:twoCellAnchor>
    <xdr:from>
      <xdr:col>1</xdr:col>
      <xdr:colOff>280397</xdr:colOff>
      <xdr:row>27</xdr:row>
      <xdr:rowOff>36290</xdr:rowOff>
    </xdr:from>
    <xdr:to>
      <xdr:col>1</xdr:col>
      <xdr:colOff>491713</xdr:colOff>
      <xdr:row>29</xdr:row>
      <xdr:rowOff>251630</xdr:rowOff>
    </xdr:to>
    <xdr:grpSp>
      <xdr:nvGrpSpPr>
        <xdr:cNvPr id="7" name="Grupp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721930" y="7122178"/>
          <a:ext cx="211316" cy="827788"/>
          <a:chOff x="730670" y="7425381"/>
          <a:chExt cx="211316" cy="815704"/>
        </a:xfrm>
      </xdr:grpSpPr>
      <xdr:pic>
        <xdr:nvPicPr>
          <xdr:cNvPr id="25" name="Immagin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35748" y="7721053"/>
            <a:ext cx="199771" cy="211370"/>
          </a:xfrm>
          <a:prstGeom prst="rect">
            <a:avLst/>
          </a:prstGeom>
        </xdr:spPr>
      </xdr:pic>
      <xdr:pic>
        <xdr:nvPicPr>
          <xdr:cNvPr id="27" name="Immagin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30670" y="8029715"/>
            <a:ext cx="199771" cy="211370"/>
          </a:xfrm>
          <a:prstGeom prst="rect">
            <a:avLst/>
          </a:prstGeom>
        </xdr:spPr>
      </xdr:pic>
      <xdr:pic>
        <xdr:nvPicPr>
          <xdr:cNvPr id="28" name="Immagin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42215" y="7425381"/>
            <a:ext cx="199771" cy="21137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193112</xdr:colOff>
      <xdr:row>14</xdr:row>
      <xdr:rowOff>77960</xdr:rowOff>
    </xdr:from>
    <xdr:to>
      <xdr:col>3</xdr:col>
      <xdr:colOff>392883</xdr:colOff>
      <xdr:row>14</xdr:row>
      <xdr:rowOff>289330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203" y="3299142"/>
          <a:ext cx="199771" cy="211370"/>
        </a:xfrm>
        <a:prstGeom prst="rect">
          <a:avLst/>
        </a:prstGeom>
      </xdr:spPr>
    </xdr:pic>
    <xdr:clientData/>
  </xdr:twoCellAnchor>
  <xdr:twoCellAnchor>
    <xdr:from>
      <xdr:col>4</xdr:col>
      <xdr:colOff>164943</xdr:colOff>
      <xdr:row>14</xdr:row>
      <xdr:rowOff>86440</xdr:rowOff>
    </xdr:from>
    <xdr:to>
      <xdr:col>4</xdr:col>
      <xdr:colOff>364714</xdr:colOff>
      <xdr:row>14</xdr:row>
      <xdr:rowOff>297810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1216" y="3307622"/>
          <a:ext cx="199771" cy="211370"/>
        </a:xfrm>
        <a:prstGeom prst="rect">
          <a:avLst/>
        </a:prstGeom>
      </xdr:spPr>
    </xdr:pic>
    <xdr:clientData/>
  </xdr:twoCellAnchor>
  <xdr:twoCellAnchor>
    <xdr:from>
      <xdr:col>2</xdr:col>
      <xdr:colOff>199579</xdr:colOff>
      <xdr:row>14</xdr:row>
      <xdr:rowOff>70925</xdr:rowOff>
    </xdr:from>
    <xdr:to>
      <xdr:col>2</xdr:col>
      <xdr:colOff>399350</xdr:colOff>
      <xdr:row>14</xdr:row>
      <xdr:rowOff>282295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81488" y="3292107"/>
          <a:ext cx="199771" cy="211370"/>
        </a:xfrm>
        <a:prstGeom prst="rect">
          <a:avLst/>
        </a:prstGeom>
      </xdr:spPr>
    </xdr:pic>
    <xdr:clientData/>
  </xdr:twoCellAnchor>
  <xdr:twoCellAnchor editAs="oneCell">
    <xdr:from>
      <xdr:col>13</xdr:col>
      <xdr:colOff>1073728</xdr:colOff>
      <xdr:row>1</xdr:row>
      <xdr:rowOff>5080</xdr:rowOff>
    </xdr:from>
    <xdr:to>
      <xdr:col>14</xdr:col>
      <xdr:colOff>888999</xdr:colOff>
      <xdr:row>7</xdr:row>
      <xdr:rowOff>172845</xdr:rowOff>
    </xdr:to>
    <xdr:pic>
      <xdr:nvPicPr>
        <xdr:cNvPr id="3" name="Immagine 2" descr="Logo Pneumax+Reg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8546" y="201353"/>
          <a:ext cx="1454726" cy="1345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40"/>
  <sheetViews>
    <sheetView windowProtection="1" showGridLines="0" tabSelected="1" topLeftCell="B20" zoomScale="107" zoomScaleNormal="107" zoomScalePageLayoutView="107" workbookViewId="0">
      <selection activeCell="B25" sqref="B25:C25"/>
    </sheetView>
  </sheetViews>
  <sheetFormatPr defaultColWidth="10.796875" defaultRowHeight="15.6" x14ac:dyDescent="0.3"/>
  <cols>
    <col min="1" max="1" width="5.796875" style="4" customWidth="1"/>
    <col min="2" max="2" width="18.796875" style="4" customWidth="1"/>
    <col min="3" max="4" width="14" style="4" customWidth="1"/>
    <col min="5" max="5" width="13.296875" style="4" customWidth="1"/>
    <col min="6" max="8" width="10.796875" style="4"/>
    <col min="9" max="9" width="10.796875" style="4" customWidth="1"/>
    <col min="10" max="11" width="10.796875" style="4"/>
    <col min="12" max="12" width="9.69921875" style="4" customWidth="1"/>
    <col min="13" max="13" width="21" style="4" customWidth="1"/>
    <col min="14" max="14" width="21.5" style="4" customWidth="1"/>
    <col min="15" max="15" width="13.19921875" style="34" customWidth="1"/>
    <col min="16" max="16" width="11.796875" style="22" hidden="1" customWidth="1"/>
    <col min="17" max="18" width="10.796875" style="22" hidden="1" customWidth="1"/>
    <col min="19" max="19" width="9.69921875" style="10" hidden="1" customWidth="1"/>
    <col min="20" max="20" width="15" style="10" hidden="1" customWidth="1"/>
    <col min="21" max="21" width="10" style="10" hidden="1" customWidth="1"/>
    <col min="22" max="22" width="16" style="10" hidden="1" customWidth="1"/>
    <col min="23" max="23" width="10.296875" style="10" hidden="1" customWidth="1"/>
    <col min="24" max="24" width="10.796875" style="10" hidden="1" customWidth="1"/>
    <col min="25" max="25" width="11.5" style="10" hidden="1" customWidth="1"/>
    <col min="26" max="26" width="9.69921875" style="18" hidden="1" customWidth="1"/>
    <col min="27" max="27" width="16.796875" style="6" customWidth="1"/>
    <col min="28" max="28" width="9" style="6" customWidth="1"/>
    <col min="29" max="29" width="7.69921875" style="6" customWidth="1"/>
    <col min="30" max="30" width="16.796875" style="6" customWidth="1"/>
    <col min="31" max="31" width="10.796875" style="6" customWidth="1"/>
    <col min="32" max="208" width="10.796875" style="4" customWidth="1"/>
    <col min="209" max="16384" width="10.796875" style="4"/>
  </cols>
  <sheetData>
    <row r="1" spans="1:26" s="1" customFormat="1" x14ac:dyDescent="0.3">
      <c r="O1" s="33"/>
      <c r="P1" s="27"/>
      <c r="Q1" s="27"/>
      <c r="R1" s="27"/>
      <c r="S1" s="2"/>
      <c r="T1" s="2" t="s">
        <v>21</v>
      </c>
      <c r="U1" s="2" t="s">
        <v>0</v>
      </c>
      <c r="V1" s="2" t="s">
        <v>20</v>
      </c>
      <c r="W1" s="2" t="s">
        <v>22</v>
      </c>
      <c r="X1" s="2"/>
      <c r="Y1" s="2"/>
      <c r="Z1" s="27"/>
    </row>
    <row r="2" spans="1:26" x14ac:dyDescent="0.3">
      <c r="A2" s="3"/>
      <c r="B2" s="3"/>
      <c r="C2" s="3"/>
      <c r="D2" s="3"/>
      <c r="E2" s="3"/>
      <c r="F2" s="3"/>
      <c r="G2" s="3"/>
      <c r="H2" s="3"/>
      <c r="I2" s="3"/>
      <c r="R2" s="28"/>
      <c r="S2" s="5" t="str">
        <f>B16</f>
        <v>Size Ø40</v>
      </c>
      <c r="T2" s="5">
        <v>1.7</v>
      </c>
      <c r="U2" s="5">
        <v>0.1</v>
      </c>
      <c r="V2" s="5">
        <v>130</v>
      </c>
      <c r="W2" s="5">
        <v>210</v>
      </c>
    </row>
    <row r="3" spans="1:26" x14ac:dyDescent="0.3">
      <c r="A3" s="3"/>
      <c r="B3" s="3"/>
      <c r="C3" s="3"/>
      <c r="D3" s="3"/>
      <c r="E3" s="3"/>
      <c r="F3" s="3"/>
      <c r="G3" s="3"/>
      <c r="H3" s="3"/>
      <c r="I3" s="3"/>
      <c r="R3" s="28"/>
      <c r="S3" s="5" t="str">
        <f>B17</f>
        <v>Size Ø50</v>
      </c>
      <c r="T3" s="5">
        <v>3.3</v>
      </c>
      <c r="U3" s="5">
        <v>0.1</v>
      </c>
      <c r="V3" s="5">
        <v>185</v>
      </c>
      <c r="W3" s="5">
        <v>270</v>
      </c>
    </row>
    <row r="4" spans="1:26" x14ac:dyDescent="0.3">
      <c r="A4" s="3"/>
      <c r="B4" s="3"/>
      <c r="C4" s="3"/>
      <c r="D4" s="3"/>
      <c r="E4" s="3"/>
      <c r="F4" s="3"/>
      <c r="G4" s="3"/>
      <c r="H4" s="3"/>
      <c r="I4" s="3"/>
      <c r="R4" s="28"/>
      <c r="S4" s="5" t="str">
        <f>B18</f>
        <v>Size Ø63</v>
      </c>
      <c r="T4" s="5">
        <v>4.4000000000000004</v>
      </c>
      <c r="U4" s="5">
        <v>0.1</v>
      </c>
      <c r="V4" s="5">
        <v>390</v>
      </c>
      <c r="W4" s="5">
        <v>290</v>
      </c>
    </row>
    <row r="5" spans="1:26" x14ac:dyDescent="0.3">
      <c r="A5" s="3"/>
      <c r="B5" s="3"/>
      <c r="C5" s="3"/>
      <c r="D5" s="3"/>
      <c r="E5" s="3"/>
      <c r="F5" s="3"/>
      <c r="G5" s="3"/>
      <c r="H5" s="3"/>
      <c r="I5" s="3"/>
      <c r="R5" s="28"/>
      <c r="S5" s="5" t="str">
        <f>B19</f>
        <v>Size Ø80</v>
      </c>
      <c r="T5" s="5">
        <v>6.5</v>
      </c>
      <c r="U5" s="5">
        <v>0.1</v>
      </c>
      <c r="V5" s="5">
        <v>850</v>
      </c>
      <c r="W5" s="5">
        <v>400</v>
      </c>
    </row>
    <row r="6" spans="1:26" x14ac:dyDescent="0.3">
      <c r="A6" s="3"/>
      <c r="B6" s="3"/>
      <c r="C6" s="3"/>
      <c r="D6" s="3"/>
      <c r="E6" s="3"/>
      <c r="F6" s="3"/>
      <c r="G6" s="3"/>
      <c r="H6" s="3"/>
      <c r="I6" s="3"/>
      <c r="R6" s="28"/>
      <c r="S6" s="5"/>
      <c r="T6" s="5"/>
      <c r="U6" s="5"/>
      <c r="V6" s="5"/>
      <c r="W6" s="5"/>
    </row>
    <row r="7" spans="1:26" x14ac:dyDescent="0.3">
      <c r="A7" s="3"/>
      <c r="B7" s="3"/>
      <c r="C7" s="3"/>
      <c r="D7" s="3"/>
      <c r="E7" s="3"/>
      <c r="F7" s="3"/>
      <c r="G7" s="3"/>
      <c r="H7" s="3"/>
      <c r="I7" s="3"/>
      <c r="R7" s="28"/>
      <c r="S7" s="5"/>
      <c r="T7" s="5"/>
      <c r="U7" s="5"/>
      <c r="V7" s="5"/>
      <c r="W7" s="5"/>
    </row>
    <row r="8" spans="1:26" x14ac:dyDescent="0.3">
      <c r="A8" s="3"/>
      <c r="B8" s="3"/>
      <c r="C8" s="3"/>
      <c r="D8" s="3"/>
      <c r="E8" s="3"/>
      <c r="F8" s="3"/>
      <c r="G8" s="3"/>
      <c r="H8" s="3"/>
      <c r="I8" s="3"/>
      <c r="R8" s="28"/>
      <c r="S8" s="5" t="str">
        <f>B16</f>
        <v>Size Ø40</v>
      </c>
      <c r="T8" s="5">
        <v>1.7</v>
      </c>
      <c r="U8" s="5">
        <v>0.1</v>
      </c>
      <c r="V8" s="5">
        <v>150</v>
      </c>
      <c r="W8" s="5">
        <v>150</v>
      </c>
    </row>
    <row r="9" spans="1:26" x14ac:dyDescent="0.3">
      <c r="A9" s="3"/>
      <c r="B9" s="3"/>
      <c r="C9" s="3"/>
      <c r="D9" s="3"/>
      <c r="E9" s="3"/>
      <c r="F9" s="3"/>
      <c r="G9" s="3"/>
      <c r="H9" s="3"/>
      <c r="I9" s="3"/>
      <c r="S9" s="5" t="str">
        <f>B17</f>
        <v>Size Ø50</v>
      </c>
      <c r="T9" s="5">
        <v>3.3</v>
      </c>
      <c r="U9" s="5">
        <v>0.1</v>
      </c>
      <c r="V9" s="5">
        <v>300</v>
      </c>
      <c r="W9" s="5">
        <v>300</v>
      </c>
    </row>
    <row r="10" spans="1:26" x14ac:dyDescent="0.3">
      <c r="A10" s="3"/>
      <c r="B10" s="3"/>
      <c r="C10" s="3"/>
      <c r="D10" s="3"/>
      <c r="E10" s="3"/>
      <c r="F10" s="3"/>
      <c r="G10" s="3"/>
      <c r="H10" s="3"/>
      <c r="I10" s="3"/>
      <c r="S10" s="5" t="str">
        <f>B18</f>
        <v>Size Ø63</v>
      </c>
      <c r="T10" s="5">
        <v>4.4000000000000004</v>
      </c>
      <c r="U10" s="5">
        <v>0.1</v>
      </c>
      <c r="V10" s="5">
        <v>400</v>
      </c>
      <c r="W10" s="5">
        <v>400</v>
      </c>
    </row>
    <row r="11" spans="1:26" x14ac:dyDescent="0.3">
      <c r="A11" s="3"/>
      <c r="B11" s="3"/>
      <c r="C11" s="3"/>
      <c r="D11" s="3"/>
      <c r="E11" s="3"/>
      <c r="F11" s="3"/>
      <c r="G11" s="3"/>
      <c r="H11" s="3"/>
      <c r="I11" s="3"/>
      <c r="S11" s="5" t="str">
        <f>B19</f>
        <v>Size Ø80</v>
      </c>
      <c r="T11" s="5">
        <v>6.5</v>
      </c>
      <c r="U11" s="5">
        <v>0.1</v>
      </c>
      <c r="V11" s="5">
        <v>600</v>
      </c>
      <c r="W11" s="5">
        <v>600</v>
      </c>
    </row>
    <row r="12" spans="1:26" x14ac:dyDescent="0.3">
      <c r="A12" s="3"/>
      <c r="B12" s="3"/>
      <c r="C12" s="3"/>
      <c r="D12" s="3"/>
      <c r="E12" s="3"/>
      <c r="F12" s="3"/>
      <c r="G12" s="3"/>
      <c r="H12" s="3"/>
      <c r="I12" s="3"/>
    </row>
    <row r="13" spans="1:26" ht="42" customHeight="1" thickBot="1" x14ac:dyDescent="0.35"/>
    <row r="14" spans="1:26" ht="25.95" customHeight="1" thickTop="1" x14ac:dyDescent="0.3">
      <c r="B14" s="41" t="s">
        <v>9</v>
      </c>
      <c r="C14" s="42"/>
      <c r="D14" s="42"/>
      <c r="E14" s="43"/>
      <c r="G14" s="50" t="s">
        <v>14</v>
      </c>
      <c r="H14" s="50"/>
      <c r="I14" s="50"/>
    </row>
    <row r="15" spans="1:26" ht="25.95" customHeight="1" x14ac:dyDescent="0.3">
      <c r="B15" s="7"/>
      <c r="C15" s="8" t="s">
        <v>2</v>
      </c>
      <c r="D15" s="8" t="s">
        <v>3</v>
      </c>
      <c r="E15" s="9" t="s">
        <v>1</v>
      </c>
      <c r="G15" s="50" t="s">
        <v>15</v>
      </c>
      <c r="H15" s="50"/>
      <c r="I15" s="50"/>
      <c r="T15" s="10" t="s">
        <v>12</v>
      </c>
      <c r="U15" s="10" t="s">
        <v>13</v>
      </c>
    </row>
    <row r="16" spans="1:26" ht="25.95" customHeight="1" x14ac:dyDescent="0.3">
      <c r="B16" s="11" t="s">
        <v>5</v>
      </c>
      <c r="C16" s="12">
        <v>80</v>
      </c>
      <c r="D16" s="12">
        <v>110</v>
      </c>
      <c r="E16" s="13">
        <v>210</v>
      </c>
      <c r="G16" s="50" t="s">
        <v>16</v>
      </c>
      <c r="H16" s="50"/>
      <c r="I16" s="50"/>
      <c r="S16" s="5" t="str">
        <f>B16</f>
        <v>Size Ø40</v>
      </c>
      <c r="T16" s="10">
        <v>380</v>
      </c>
      <c r="U16" s="10">
        <v>0.8</v>
      </c>
    </row>
    <row r="17" spans="2:29" ht="25.95" customHeight="1" x14ac:dyDescent="0.3">
      <c r="B17" s="11" t="s">
        <v>6</v>
      </c>
      <c r="C17" s="12">
        <v>100</v>
      </c>
      <c r="D17" s="12">
        <v>200</v>
      </c>
      <c r="E17" s="13">
        <v>270</v>
      </c>
      <c r="G17" s="50" t="s">
        <v>17</v>
      </c>
      <c r="H17" s="50"/>
      <c r="I17" s="50"/>
      <c r="S17" s="5" t="str">
        <f t="shared" ref="S17:S19" si="0">B17</f>
        <v>Size Ø50</v>
      </c>
      <c r="T17" s="10">
        <v>800</v>
      </c>
      <c r="U17" s="10">
        <v>0.8</v>
      </c>
    </row>
    <row r="18" spans="2:29" ht="25.95" customHeight="1" x14ac:dyDescent="0.3">
      <c r="B18" s="11" t="s">
        <v>7</v>
      </c>
      <c r="C18" s="12">
        <v>150</v>
      </c>
      <c r="D18" s="12">
        <v>270</v>
      </c>
      <c r="E18" s="13">
        <v>290</v>
      </c>
      <c r="G18" s="50" t="s">
        <v>18</v>
      </c>
      <c r="H18" s="50"/>
      <c r="I18" s="50"/>
      <c r="M18" s="40" t="str">
        <f>IF($C$30="","0 mm",CONCATENATE($C$30," mm"))</f>
        <v>200 mm</v>
      </c>
      <c r="S18" s="5" t="str">
        <f t="shared" si="0"/>
        <v>Size Ø63</v>
      </c>
      <c r="T18" s="10">
        <v>1500</v>
      </c>
      <c r="U18" s="10">
        <v>0.8</v>
      </c>
    </row>
    <row r="19" spans="2:29" ht="25.95" customHeight="1" thickBot="1" x14ac:dyDescent="0.35">
      <c r="B19" s="14" t="s">
        <v>8</v>
      </c>
      <c r="C19" s="15">
        <v>180</v>
      </c>
      <c r="D19" s="15">
        <v>310</v>
      </c>
      <c r="E19" s="16">
        <v>400</v>
      </c>
      <c r="S19" s="5" t="str">
        <f t="shared" si="0"/>
        <v>Size Ø80</v>
      </c>
      <c r="T19" s="10">
        <v>2500</v>
      </c>
      <c r="U19" s="10">
        <v>0.9</v>
      </c>
    </row>
    <row r="20" spans="2:29" ht="28.95" customHeight="1" thickTop="1" x14ac:dyDescent="0.3">
      <c r="B20" s="17"/>
      <c r="C20" s="17"/>
      <c r="D20" s="17"/>
      <c r="E20" s="17"/>
      <c r="F20" s="18"/>
    </row>
    <row r="21" spans="2:29" x14ac:dyDescent="0.3">
      <c r="B21" s="19"/>
      <c r="C21" s="19"/>
      <c r="D21" s="19"/>
      <c r="E21" s="19"/>
      <c r="F21" s="6"/>
    </row>
    <row r="22" spans="2:29" ht="16.05" customHeight="1" x14ac:dyDescent="0.3">
      <c r="B22" s="19"/>
      <c r="C22" s="19"/>
      <c r="D22" s="19"/>
      <c r="E22" s="19"/>
      <c r="F22" s="6"/>
      <c r="O22" s="35" t="str">
        <f>IF($C$29="","0 mm",CONCATENATE($C$29," mm"))</f>
        <v>100 mm</v>
      </c>
    </row>
    <row r="23" spans="2:29" ht="28.95" customHeight="1" thickBot="1" x14ac:dyDescent="0.35">
      <c r="F23" s="6"/>
    </row>
    <row r="24" spans="2:29" ht="25.05" customHeight="1" thickTop="1" thickBot="1" x14ac:dyDescent="0.35">
      <c r="B24" s="44" t="s">
        <v>4</v>
      </c>
      <c r="C24" s="45"/>
      <c r="E24" s="19"/>
      <c r="F24" s="19"/>
      <c r="G24" s="51" t="s">
        <v>25</v>
      </c>
      <c r="H24" s="52"/>
      <c r="I24" s="53"/>
      <c r="O24" s="39" t="str">
        <f>IF($C$28="","0 mm",CONCATENATE($C$28," mm"))</f>
        <v>50 mm</v>
      </c>
    </row>
    <row r="25" spans="2:29" ht="25.95" customHeight="1" thickTop="1" thickBot="1" x14ac:dyDescent="0.35">
      <c r="B25" s="46" t="s">
        <v>8</v>
      </c>
      <c r="C25" s="47"/>
      <c r="E25" s="19"/>
      <c r="G25" s="54" t="str">
        <f>CONCATENATE(VLOOKUP($B$25,S$15:U$19,3,FALSE)," s")</f>
        <v>0.9 s</v>
      </c>
      <c r="H25" s="55"/>
      <c r="I25" s="56"/>
      <c r="J25" s="20"/>
    </row>
    <row r="26" spans="2:29" ht="15" customHeight="1" thickTop="1" thickBot="1" x14ac:dyDescent="0.35">
      <c r="F26" s="6"/>
    </row>
    <row r="27" spans="2:29" ht="19.05" customHeight="1" thickTop="1" thickBot="1" x14ac:dyDescent="0.35">
      <c r="B27" s="38"/>
      <c r="C27" s="48" t="s">
        <v>26</v>
      </c>
      <c r="D27" s="49"/>
      <c r="E27" s="37" t="str">
        <f>B25</f>
        <v>Size Ø80</v>
      </c>
      <c r="M27" s="21"/>
      <c r="N27" s="21"/>
      <c r="O27" s="36"/>
      <c r="P27" s="29"/>
    </row>
    <row r="28" spans="2:29" ht="24" customHeight="1" thickTop="1" x14ac:dyDescent="0.3">
      <c r="B28" s="11" t="s">
        <v>19</v>
      </c>
      <c r="C28" s="57">
        <v>50</v>
      </c>
      <c r="D28" s="58"/>
      <c r="E28" s="13" t="str">
        <f>IF(C28="","",IF(C28&lt;=VLOOKUP($B$25,$B$16:$E$19,2),"YES","NO"))</f>
        <v>YES</v>
      </c>
      <c r="F28" s="22"/>
      <c r="G28" s="63" t="s">
        <v>10</v>
      </c>
      <c r="H28" s="64"/>
      <c r="I28" s="64"/>
      <c r="J28" s="61" t="str">
        <f>IF(C30="","",CONCATENATE(C30," mm = ",ROUND((100/C30)*VLOOKUP(B25,S2:W5,4,FALSE),2)," daN"))</f>
        <v>200 mm = 425 daN</v>
      </c>
      <c r="K28" s="61"/>
      <c r="L28" s="62"/>
      <c r="M28" s="21"/>
      <c r="N28" s="21"/>
      <c r="O28" s="36"/>
      <c r="P28" s="29"/>
    </row>
    <row r="29" spans="2:29" ht="24" customHeight="1" thickBot="1" x14ac:dyDescent="0.35">
      <c r="B29" s="11" t="s">
        <v>19</v>
      </c>
      <c r="C29" s="57">
        <v>100</v>
      </c>
      <c r="D29" s="58"/>
      <c r="E29" s="13" t="str">
        <f>IF(C29="","",IF(C29&lt;=VLOOKUP($B$25,$B$16:$E$19,3),"YES","NO"))</f>
        <v>YES</v>
      </c>
      <c r="F29" s="22"/>
      <c r="G29" s="67" t="s">
        <v>11</v>
      </c>
      <c r="H29" s="68"/>
      <c r="I29" s="68"/>
      <c r="J29" s="65" t="str">
        <f>CONCATENATE(VLOOKUP($B$25,$S$16:$U$19,2,FALSE)," N m")</f>
        <v>2500 N m</v>
      </c>
      <c r="K29" s="65"/>
      <c r="L29" s="66"/>
      <c r="Y29" s="30"/>
      <c r="Z29" s="31"/>
      <c r="AA29" s="23"/>
      <c r="AB29" s="23"/>
      <c r="AC29" s="23"/>
    </row>
    <row r="30" spans="2:29" ht="24" customHeight="1" thickTop="1" x14ac:dyDescent="0.3">
      <c r="B30" s="11" t="s">
        <v>19</v>
      </c>
      <c r="C30" s="57">
        <v>200</v>
      </c>
      <c r="D30" s="58"/>
      <c r="E30" s="13" t="str">
        <f>IF(C30="","",IF(C30&lt;=VLOOKUP($B$25,$B$16:$E$19,4),"YES","NO"))</f>
        <v>YES</v>
      </c>
      <c r="Y30" s="30"/>
      <c r="Z30" s="31"/>
      <c r="AA30" s="23"/>
      <c r="AB30" s="23"/>
      <c r="AC30" s="23"/>
    </row>
    <row r="31" spans="2:29" ht="24" customHeight="1" x14ac:dyDescent="0.3">
      <c r="B31" s="11" t="s">
        <v>23</v>
      </c>
      <c r="C31" s="57">
        <v>100</v>
      </c>
      <c r="D31" s="58"/>
      <c r="E31" s="13" t="str">
        <f>IF(C31="","",IF((C31*C32)&gt;VLOOKUP(B25,S8:W11,5,FALSE),"NO","YES"))</f>
        <v>YES</v>
      </c>
      <c r="G31" s="24"/>
      <c r="H31" s="24"/>
      <c r="I31" s="24"/>
      <c r="J31" s="24"/>
      <c r="K31" s="24"/>
      <c r="L31" s="24"/>
      <c r="Y31" s="30"/>
      <c r="Z31" s="31"/>
      <c r="AA31" s="23"/>
      <c r="AB31" s="23"/>
      <c r="AC31" s="23"/>
    </row>
    <row r="32" spans="2:29" ht="24" customHeight="1" thickBot="1" x14ac:dyDescent="0.35">
      <c r="B32" s="14" t="s">
        <v>24</v>
      </c>
      <c r="C32" s="59">
        <v>1</v>
      </c>
      <c r="D32" s="60"/>
      <c r="E32" s="16" t="str">
        <f>IF(C32="","",IF((C31*C32)&gt;VLOOKUP(B25,S8:W11,5,FALSE),"NO","YES"))</f>
        <v>YES</v>
      </c>
      <c r="G32" s="25"/>
      <c r="H32" s="25"/>
      <c r="I32" s="25"/>
      <c r="J32" s="25"/>
      <c r="K32" s="25"/>
      <c r="L32" s="25"/>
      <c r="M32" s="1"/>
      <c r="N32" s="1"/>
      <c r="O32" s="33"/>
      <c r="Y32" s="30"/>
      <c r="Z32" s="31"/>
      <c r="AA32" s="23"/>
      <c r="AB32" s="23"/>
      <c r="AC32" s="23"/>
    </row>
    <row r="33" spans="25:32" ht="16.2" thickTop="1" x14ac:dyDescent="0.3">
      <c r="Y33" s="30"/>
      <c r="Z33" s="31"/>
      <c r="AA33" s="23"/>
      <c r="AB33" s="23"/>
      <c r="AC33" s="23"/>
    </row>
    <row r="34" spans="25:32" x14ac:dyDescent="0.3">
      <c r="Y34" s="30"/>
      <c r="Z34" s="31"/>
      <c r="AA34" s="23"/>
      <c r="AB34" s="23"/>
      <c r="AC34" s="23"/>
    </row>
    <row r="35" spans="25:32" ht="25.05" customHeight="1" x14ac:dyDescent="0.3">
      <c r="Y35" s="30"/>
      <c r="Z35" s="31"/>
      <c r="AA35" s="23"/>
      <c r="AB35" s="23"/>
      <c r="AC35" s="23"/>
    </row>
    <row r="36" spans="25:32" ht="25.05" customHeight="1" x14ac:dyDescent="0.3">
      <c r="Y36" s="30"/>
      <c r="Z36" s="31"/>
      <c r="AA36" s="23"/>
      <c r="AB36" s="23"/>
      <c r="AC36" s="23"/>
    </row>
    <row r="37" spans="25:32" ht="25.05" customHeight="1" x14ac:dyDescent="0.3">
      <c r="Y37" s="30"/>
      <c r="Z37" s="31"/>
      <c r="AA37" s="23"/>
      <c r="AB37" s="23"/>
      <c r="AC37" s="23"/>
    </row>
    <row r="39" spans="25:32" x14ac:dyDescent="0.3">
      <c r="Y39" s="32"/>
      <c r="Z39" s="22"/>
      <c r="AA39" s="4"/>
      <c r="AB39" s="4"/>
      <c r="AC39" s="4"/>
      <c r="AD39" s="4"/>
      <c r="AF39" s="26"/>
    </row>
    <row r="40" spans="25:32" x14ac:dyDescent="0.3">
      <c r="Y40" s="32"/>
      <c r="Z40" s="22"/>
      <c r="AA40" s="4"/>
      <c r="AB40" s="4"/>
      <c r="AC40" s="4"/>
      <c r="AD40" s="4"/>
      <c r="AF40" s="26"/>
    </row>
  </sheetData>
  <sheetProtection password="8CE7" sheet="1" objects="1" scenarios="1" selectLockedCells="1"/>
  <mergeCells count="20">
    <mergeCell ref="C29:D29"/>
    <mergeCell ref="C30:D30"/>
    <mergeCell ref="C31:D31"/>
    <mergeCell ref="C32:D32"/>
    <mergeCell ref="J28:L28"/>
    <mergeCell ref="G28:I28"/>
    <mergeCell ref="J29:L29"/>
    <mergeCell ref="G29:I29"/>
    <mergeCell ref="C28:D28"/>
    <mergeCell ref="B14:E14"/>
    <mergeCell ref="B24:C24"/>
    <mergeCell ref="B25:C25"/>
    <mergeCell ref="C27:D27"/>
    <mergeCell ref="G14:I14"/>
    <mergeCell ref="G15:I15"/>
    <mergeCell ref="G16:I16"/>
    <mergeCell ref="G17:I17"/>
    <mergeCell ref="G18:I18"/>
    <mergeCell ref="G24:I24"/>
    <mergeCell ref="G25:I25"/>
  </mergeCells>
  <phoneticPr fontId="3" type="noConversion"/>
  <conditionalFormatting sqref="E28:E32">
    <cfRule type="containsText" dxfId="1" priority="3" operator="containsText" text="YES">
      <formula>NOT(ISERROR(SEARCH("YES",E28)))</formula>
    </cfRule>
    <cfRule type="containsText" dxfId="0" priority="4" operator="containsText" text="NO">
      <formula>NOT(ISERROR(SEARCH("NO",E28)))</formula>
    </cfRule>
  </conditionalFormatting>
  <dataValidations count="1">
    <dataValidation type="list" allowBlank="1" showInputMessage="1" showErrorMessage="1" sqref="B25:C25" xr:uid="{00000000-0002-0000-0000-000000000000}">
      <formula1>$B$16:$B$19</formula1>
    </dataValidation>
  </dataValidations>
  <printOptions horizontalCentered="1" verticalCentered="1"/>
  <pageMargins left="0.59" right="0.59" top="0.59" bottom="0.59" header="0.5" footer="0.5"/>
  <pageSetup paperSize="9" scale="64" orientation="landscape" horizontalDpi="4294967292" verticalDpi="4294967292"/>
  <headerFooter>
    <oddFooter>&amp;L&amp;"DIN-Bold,Normale"&amp;K000000PNEUMAX S.p.A.&amp;C&amp;"DIN-Bold,Normale"&amp;14&amp;K000000APPLICATION TOOL&amp;R&amp;"Lucida Grande,Normale"&amp;K000000Rev. 00 09/2015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APPLICATION_TOOL</vt:lpstr>
      <vt:lpstr>APPLICATION_TOOL!Print_Area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 Me</dc:creator>
  <cp:lastModifiedBy>Gavin Percy</cp:lastModifiedBy>
  <cp:lastPrinted>2015-09-08T15:48:46Z</cp:lastPrinted>
  <dcterms:created xsi:type="dcterms:W3CDTF">2015-06-28T13:03:28Z</dcterms:created>
  <dcterms:modified xsi:type="dcterms:W3CDTF">2022-11-03T16:12:41Z</dcterms:modified>
</cp:coreProperties>
</file>